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480" yWindow="375" windowWidth="17520" windowHeight="10425"/>
  </bookViews>
  <sheets>
    <sheet name="data" sheetId="1" r:id="rId1"/>
  </sheets>
  <definedNames>
    <definedName name="_xlnm._FilterDatabase" localSheetId="0" hidden="1">data!$A$3:$K$32</definedName>
    <definedName name="_xlnm.Print_Titles" localSheetId="0">data!$3:$3</definedName>
  </definedNames>
  <calcPr calcId="125725"/>
</workbook>
</file>

<file path=xl/calcChain.xml><?xml version="1.0" encoding="utf-8"?>
<calcChain xmlns="http://schemas.openxmlformats.org/spreadsheetml/2006/main">
  <c r="E10" i="1"/>
  <c r="E22"/>
  <c r="G22"/>
  <c r="G12"/>
  <c r="E24"/>
  <c r="E29"/>
  <c r="J29"/>
  <c r="K12"/>
  <c r="J12"/>
  <c r="E12"/>
  <c r="D12"/>
  <c r="K4"/>
  <c r="J4"/>
  <c r="G4"/>
  <c r="E4"/>
  <c r="D4"/>
  <c r="K14"/>
  <c r="J14"/>
  <c r="G14"/>
  <c r="E14"/>
  <c r="D14"/>
  <c r="K27"/>
  <c r="J27"/>
  <c r="G27"/>
  <c r="E27"/>
  <c r="D27"/>
  <c r="D24"/>
  <c r="F26"/>
  <c r="H26"/>
  <c r="I26"/>
  <c r="K22"/>
  <c r="J22"/>
  <c r="D22"/>
  <c r="H13" l="1"/>
  <c r="H6" l="1"/>
  <c r="E18" l="1"/>
  <c r="D29" l="1"/>
  <c r="D18"/>
  <c r="D10"/>
  <c r="D32" l="1"/>
  <c r="E32"/>
  <c r="K29"/>
  <c r="K24"/>
  <c r="J24"/>
  <c r="K18"/>
  <c r="J18"/>
  <c r="K10"/>
  <c r="J10"/>
  <c r="G29"/>
  <c r="G24"/>
  <c r="G18"/>
  <c r="G10"/>
  <c r="J32" l="1"/>
  <c r="G32"/>
  <c r="K32"/>
  <c r="I31"/>
  <c r="I30"/>
  <c r="I29"/>
  <c r="I28"/>
  <c r="I27"/>
  <c r="I25"/>
  <c r="I24"/>
  <c r="I23"/>
  <c r="I22"/>
  <c r="I21"/>
  <c r="I20"/>
  <c r="I19"/>
  <c r="I18"/>
  <c r="I17"/>
  <c r="I16"/>
  <c r="I15"/>
  <c r="I14"/>
  <c r="I13"/>
  <c r="I12"/>
  <c r="I11"/>
  <c r="I10"/>
  <c r="I9"/>
  <c r="I7"/>
  <c r="I6"/>
  <c r="I5"/>
  <c r="I4"/>
  <c r="H31"/>
  <c r="H30"/>
  <c r="H29"/>
  <c r="H28"/>
  <c r="H27"/>
  <c r="H25"/>
  <c r="H24"/>
  <c r="H23"/>
  <c r="H22"/>
  <c r="H21"/>
  <c r="H20"/>
  <c r="H19"/>
  <c r="H18"/>
  <c r="H17"/>
  <c r="H16"/>
  <c r="H15"/>
  <c r="H14"/>
  <c r="H12"/>
  <c r="H11"/>
  <c r="H10"/>
  <c r="H9"/>
  <c r="H7"/>
  <c r="H5"/>
  <c r="H4"/>
  <c r="F31" l="1"/>
  <c r="F30"/>
  <c r="F29"/>
  <c r="F28"/>
  <c r="F27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I32" l="1"/>
  <c r="H32"/>
  <c r="F32"/>
</calcChain>
</file>

<file path=xl/sharedStrings.xml><?xml version="1.0" encoding="utf-8"?>
<sst xmlns="http://schemas.openxmlformats.org/spreadsheetml/2006/main" count="98" uniqueCount="55">
  <si>
    <t>Наименование</t>
  </si>
  <si>
    <t>Рз</t>
  </si>
  <si>
    <t>Пр</t>
  </si>
  <si>
    <t>Общегосударственные вопросы</t>
  </si>
  <si>
    <t>01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</si>
  <si>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</si>
  <si>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</si>
  <si>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</si>
  <si>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</si>
  <si>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</si>
  <si>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</si>
  <si>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</si>
  <si>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</si>
  <si>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</si>
  <si>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</si>
  <si>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</si>
  <si>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</si>
  <si>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</si>
  <si>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</si>
  <si>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</si>
  <si>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</si>
  <si>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</si>
  <si>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</si>
  <si>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10</t>
  </si>
  <si>
    <t>Национальная экономика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</si>
  <si>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</si>
  <si>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</si>
  <si>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</si>
  <si>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</si>
  <si>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</si>
  <si>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</si>
  <si>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</si>
  <si>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</si>
  <si>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</si>
  <si>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</si>
  <si>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</si>
  <si>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</si>
  <si>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</si>
  <si>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</si>
  <si>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</si>
  <si>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</si>
  <si>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Массовый спорт</t>
  </si>
  <si>
    <t>ИТОГО:</t>
  </si>
  <si>
    <t>Темп к отчетному году</t>
  </si>
  <si>
    <t>Темп к ожидаемой оценке исполнения</t>
  </si>
  <si>
    <t>Сведения о расходах бюджета по разделам и подразделам классификации расходов</t>
  </si>
  <si>
    <t>00</t>
  </si>
  <si>
    <t>рублей</t>
  </si>
  <si>
    <t>2023 год (план)</t>
  </si>
  <si>
    <t>Водохозяйственные мероприятия</t>
  </si>
  <si>
    <t>Благоустройство</t>
  </si>
  <si>
    <t>2021год (кассовое исполнение)</t>
  </si>
  <si>
    <t>2022год (оценка исполнения)</t>
  </si>
  <si>
    <t>2024год (план)</t>
  </si>
  <si>
    <t>2025 год (план)</t>
  </si>
</sst>
</file>

<file path=xl/styles.xml><?xml version="1.0" encoding="utf-8"?>
<styleSheet xmlns="http://schemas.openxmlformats.org/spreadsheetml/2006/main">
  <numFmts count="1">
    <numFmt numFmtId="164" formatCode="0.0%"/>
  </numFmts>
  <fonts count="11">
    <font>
      <sz val="11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vertical="center"/>
    </xf>
    <xf numFmtId="164" fontId="10" fillId="0" borderId="1" xfId="1" applyNumberFormat="1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K35"/>
  <sheetViews>
    <sheetView tabSelected="1" topLeftCell="B1" zoomScaleNormal="100" zoomScaleSheetLayoutView="100" workbookViewId="0">
      <pane ySplit="3" topLeftCell="A16" activePane="bottomLeft" state="frozen"/>
      <selection pane="bottomLeft" activeCell="G22" sqref="G22"/>
    </sheetView>
  </sheetViews>
  <sheetFormatPr defaultRowHeight="15.75"/>
  <cols>
    <col min="1" max="1" width="71.42578125" style="1" customWidth="1"/>
    <col min="2" max="2" width="5.7109375" style="1" customWidth="1"/>
    <col min="3" max="3" width="5.42578125" style="1" customWidth="1"/>
    <col min="4" max="4" width="24.42578125" style="1" customWidth="1"/>
    <col min="5" max="5" width="24.42578125" style="3" customWidth="1"/>
    <col min="6" max="6" width="19" style="3" customWidth="1"/>
    <col min="7" max="7" width="24.42578125" style="3" customWidth="1"/>
    <col min="8" max="8" width="19" style="3" customWidth="1"/>
    <col min="9" max="9" width="21.28515625" style="3" customWidth="1"/>
    <col min="10" max="11" width="24.42578125" style="3" customWidth="1"/>
    <col min="12" max="13" width="9.140625" style="1"/>
    <col min="14" max="14" width="33.5703125" style="1" customWidth="1"/>
    <col min="15" max="16384" width="9.140625" style="1"/>
  </cols>
  <sheetData>
    <row r="1" spans="1:11" ht="36.75" customHeight="1">
      <c r="A1" s="30" t="s">
        <v>45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36.75" customHeight="1">
      <c r="A2" s="21"/>
      <c r="B2" s="21"/>
      <c r="C2" s="21"/>
      <c r="D2" s="21"/>
      <c r="E2" s="21"/>
      <c r="F2" s="21"/>
      <c r="G2" s="21"/>
      <c r="H2" s="21"/>
      <c r="I2" s="21"/>
      <c r="J2" s="21"/>
      <c r="K2" s="22" t="s">
        <v>47</v>
      </c>
    </row>
    <row r="3" spans="1:11" ht="89.25" customHeight="1">
      <c r="A3" s="4" t="s">
        <v>0</v>
      </c>
      <c r="B3" s="4" t="s">
        <v>1</v>
      </c>
      <c r="C3" s="4" t="s">
        <v>2</v>
      </c>
      <c r="D3" s="4" t="s">
        <v>51</v>
      </c>
      <c r="E3" s="23" t="s">
        <v>52</v>
      </c>
      <c r="F3" s="5" t="s">
        <v>43</v>
      </c>
      <c r="G3" s="23" t="s">
        <v>48</v>
      </c>
      <c r="H3" s="23" t="s">
        <v>43</v>
      </c>
      <c r="I3" s="23" t="s">
        <v>44</v>
      </c>
      <c r="J3" s="23" t="s">
        <v>53</v>
      </c>
      <c r="K3" s="23" t="s">
        <v>54</v>
      </c>
    </row>
    <row r="4" spans="1:11" ht="30" customHeight="1">
      <c r="A4" s="6" t="s">
        <v>3</v>
      </c>
      <c r="B4" s="7" t="s">
        <v>4</v>
      </c>
      <c r="C4" s="8" t="s">
        <v>46</v>
      </c>
      <c r="D4" s="19">
        <f>D5+D6+D7+D8+D9</f>
        <v>103244.5</v>
      </c>
      <c r="E4" s="24">
        <f>E5+E6+E7+E8+E9</f>
        <v>79689</v>
      </c>
      <c r="F4" s="9">
        <f>IFERROR(E4/D4,"-")</f>
        <v>0.77184741075795804</v>
      </c>
      <c r="G4" s="24">
        <f>G5+G6+G7+G8+G9</f>
        <v>57165</v>
      </c>
      <c r="H4" s="27">
        <f>IFERROR(G4/D4,"-")</f>
        <v>0.55368566848597267</v>
      </c>
      <c r="I4" s="27">
        <f>IFERROR(G4/E4,"=")</f>
        <v>0.71735120280088849</v>
      </c>
      <c r="J4" s="26">
        <f>J5+J6+J7+J8+J9</f>
        <v>699212.5</v>
      </c>
      <c r="K4" s="26">
        <f>K5+K6+K7+K8+K9</f>
        <v>1401765</v>
      </c>
    </row>
    <row r="5" spans="1:11" ht="75">
      <c r="A5" s="10" t="s">
        <v>7</v>
      </c>
      <c r="B5" s="4" t="s">
        <v>4</v>
      </c>
      <c r="C5" s="4" t="s">
        <v>8</v>
      </c>
      <c r="D5" s="20">
        <v>29337</v>
      </c>
      <c r="E5" s="25">
        <v>29337</v>
      </c>
      <c r="F5" s="11">
        <f t="shared" ref="F5:F31" si="0">IFERROR(E5/D5,"-")</f>
        <v>1</v>
      </c>
      <c r="G5" s="25">
        <v>8277</v>
      </c>
      <c r="H5" s="28">
        <f t="shared" ref="H5:H30" si="1">IFERROR(G5/D5,"-")</f>
        <v>0.28213518764699869</v>
      </c>
      <c r="I5" s="28">
        <f t="shared" ref="I5:I30" si="2">IFERROR(G5/E5,"=")</f>
        <v>0.28213518764699869</v>
      </c>
      <c r="J5" s="29">
        <v>8277</v>
      </c>
      <c r="K5" s="29">
        <v>8277</v>
      </c>
    </row>
    <row r="6" spans="1:11" ht="56.25">
      <c r="A6" s="10" t="s">
        <v>10</v>
      </c>
      <c r="B6" s="4" t="s">
        <v>4</v>
      </c>
      <c r="C6" s="4" t="s">
        <v>11</v>
      </c>
      <c r="D6" s="20">
        <v>29352</v>
      </c>
      <c r="E6" s="25">
        <v>29352</v>
      </c>
      <c r="F6" s="11">
        <f t="shared" si="0"/>
        <v>1</v>
      </c>
      <c r="G6" s="25">
        <v>20655</v>
      </c>
      <c r="H6" s="28">
        <f t="shared" si="1"/>
        <v>0.70369991823385114</v>
      </c>
      <c r="I6" s="28">
        <f t="shared" si="2"/>
        <v>0.70369991823385114</v>
      </c>
      <c r="J6" s="29">
        <v>20655</v>
      </c>
      <c r="K6" s="29">
        <v>20655</v>
      </c>
    </row>
    <row r="7" spans="1:11" ht="18.75">
      <c r="A7" s="10" t="s">
        <v>12</v>
      </c>
      <c r="B7" s="4" t="s">
        <v>4</v>
      </c>
      <c r="C7" s="4" t="s">
        <v>13</v>
      </c>
      <c r="D7" s="20">
        <v>35355.5</v>
      </c>
      <c r="E7" s="25">
        <v>0</v>
      </c>
      <c r="F7" s="11">
        <f t="shared" si="0"/>
        <v>0</v>
      </c>
      <c r="G7" s="25">
        <v>0</v>
      </c>
      <c r="H7" s="28">
        <f t="shared" si="1"/>
        <v>0</v>
      </c>
      <c r="I7" s="28" t="str">
        <f t="shared" si="2"/>
        <v>=</v>
      </c>
      <c r="J7" s="29">
        <v>0</v>
      </c>
      <c r="K7" s="29">
        <v>0</v>
      </c>
    </row>
    <row r="8" spans="1:11" ht="18.75">
      <c r="A8" s="10" t="s">
        <v>14</v>
      </c>
      <c r="B8" s="4" t="s">
        <v>4</v>
      </c>
      <c r="C8" s="4" t="s">
        <v>15</v>
      </c>
      <c r="D8" s="20">
        <v>0</v>
      </c>
      <c r="E8" s="25">
        <v>10000</v>
      </c>
      <c r="F8" s="11" t="str">
        <f t="shared" si="0"/>
        <v>-</v>
      </c>
      <c r="G8" s="25">
        <v>10000</v>
      </c>
      <c r="H8" s="28">
        <v>0</v>
      </c>
      <c r="I8" s="28">
        <v>0</v>
      </c>
      <c r="J8" s="29">
        <v>10000</v>
      </c>
      <c r="K8" s="29">
        <v>10000</v>
      </c>
    </row>
    <row r="9" spans="1:11" ht="18.75">
      <c r="A9" s="10" t="s">
        <v>16</v>
      </c>
      <c r="B9" s="4" t="s">
        <v>4</v>
      </c>
      <c r="C9" s="4" t="s">
        <v>17</v>
      </c>
      <c r="D9" s="20">
        <v>9200</v>
      </c>
      <c r="E9" s="25">
        <v>11000</v>
      </c>
      <c r="F9" s="11">
        <f t="shared" si="0"/>
        <v>1.1956521739130435</v>
      </c>
      <c r="G9" s="25">
        <v>18233</v>
      </c>
      <c r="H9" s="28">
        <f t="shared" si="1"/>
        <v>1.9818478260869565</v>
      </c>
      <c r="I9" s="28">
        <f t="shared" si="2"/>
        <v>1.6575454545454547</v>
      </c>
      <c r="J9" s="29">
        <v>660280.5</v>
      </c>
      <c r="K9" s="29">
        <v>1362833</v>
      </c>
    </row>
    <row r="10" spans="1:11" ht="18.75">
      <c r="A10" s="6" t="s">
        <v>18</v>
      </c>
      <c r="B10" s="7" t="s">
        <v>5</v>
      </c>
      <c r="C10" s="8" t="s">
        <v>46</v>
      </c>
      <c r="D10" s="19">
        <f>D11</f>
        <v>454677</v>
      </c>
      <c r="E10" s="24">
        <f>E11</f>
        <v>503080</v>
      </c>
      <c r="F10" s="9">
        <f t="shared" si="0"/>
        <v>1.1064557916938838</v>
      </c>
      <c r="G10" s="24">
        <f>G11</f>
        <v>574746</v>
      </c>
      <c r="H10" s="27">
        <f t="shared" si="1"/>
        <v>1.264075376586016</v>
      </c>
      <c r="I10" s="27">
        <f t="shared" si="2"/>
        <v>1.1424544804007315</v>
      </c>
      <c r="J10" s="26">
        <f t="shared" ref="J10:K10" si="3">J11</f>
        <v>600642</v>
      </c>
      <c r="K10" s="26">
        <f t="shared" si="3"/>
        <v>621814</v>
      </c>
    </row>
    <row r="11" spans="1:11" ht="18.75">
      <c r="A11" s="10" t="s">
        <v>19</v>
      </c>
      <c r="B11" s="4" t="s">
        <v>5</v>
      </c>
      <c r="C11" s="4" t="s">
        <v>6</v>
      </c>
      <c r="D11" s="20">
        <v>454677</v>
      </c>
      <c r="E11" s="25">
        <v>503080</v>
      </c>
      <c r="F11" s="11">
        <f t="shared" si="0"/>
        <v>1.1064557916938838</v>
      </c>
      <c r="G11" s="25">
        <v>574746</v>
      </c>
      <c r="H11" s="28">
        <f t="shared" si="1"/>
        <v>1.264075376586016</v>
      </c>
      <c r="I11" s="28">
        <f t="shared" si="2"/>
        <v>1.1424544804007315</v>
      </c>
      <c r="J11" s="29">
        <v>600642</v>
      </c>
      <c r="K11" s="29">
        <v>621814</v>
      </c>
    </row>
    <row r="12" spans="1:11" ht="37.5">
      <c r="A12" s="6" t="s">
        <v>20</v>
      </c>
      <c r="B12" s="7" t="s">
        <v>6</v>
      </c>
      <c r="C12" s="8" t="s">
        <v>46</v>
      </c>
      <c r="D12" s="19">
        <f>D13</f>
        <v>125658</v>
      </c>
      <c r="E12" s="24">
        <f>E13</f>
        <v>228485</v>
      </c>
      <c r="F12" s="9">
        <f t="shared" si="0"/>
        <v>1.8183084244536758</v>
      </c>
      <c r="G12" s="24">
        <f>G13</f>
        <v>274280</v>
      </c>
      <c r="H12" s="27">
        <f t="shared" si="1"/>
        <v>2.1827500039790544</v>
      </c>
      <c r="I12" s="27">
        <f t="shared" si="2"/>
        <v>1.200428912182419</v>
      </c>
      <c r="J12" s="26">
        <f>J13</f>
        <v>257212</v>
      </c>
      <c r="K12" s="26">
        <f>K13</f>
        <v>257212</v>
      </c>
    </row>
    <row r="13" spans="1:11" ht="56.25">
      <c r="A13" s="10" t="s">
        <v>21</v>
      </c>
      <c r="B13" s="4" t="s">
        <v>6</v>
      </c>
      <c r="C13" s="4" t="s">
        <v>22</v>
      </c>
      <c r="D13" s="20">
        <v>125658</v>
      </c>
      <c r="E13" s="25">
        <v>228485</v>
      </c>
      <c r="F13" s="11">
        <f t="shared" si="0"/>
        <v>1.8183084244536758</v>
      </c>
      <c r="G13" s="25">
        <v>274280</v>
      </c>
      <c r="H13" s="28">
        <f t="shared" si="1"/>
        <v>2.1827500039790544</v>
      </c>
      <c r="I13" s="28">
        <f t="shared" si="2"/>
        <v>1.200428912182419</v>
      </c>
      <c r="J13" s="29">
        <v>257212</v>
      </c>
      <c r="K13" s="29">
        <v>257212</v>
      </c>
    </row>
    <row r="14" spans="1:11" ht="18.75">
      <c r="A14" s="6" t="s">
        <v>24</v>
      </c>
      <c r="B14" s="7" t="s">
        <v>8</v>
      </c>
      <c r="C14" s="8" t="s">
        <v>46</v>
      </c>
      <c r="D14" s="19">
        <f>D15+D16+D17</f>
        <v>55629015</v>
      </c>
      <c r="E14" s="24">
        <f>E15+E16+E17</f>
        <v>95210127.969999999</v>
      </c>
      <c r="F14" s="9">
        <f t="shared" si="0"/>
        <v>1.7115192129502923</v>
      </c>
      <c r="G14" s="24">
        <f>G15+G16+G17</f>
        <v>31383115</v>
      </c>
      <c r="H14" s="27">
        <f t="shared" si="1"/>
        <v>0.56415011123242076</v>
      </c>
      <c r="I14" s="27">
        <f t="shared" si="2"/>
        <v>0.32961950234841175</v>
      </c>
      <c r="J14" s="26">
        <f>J15+J16+J17</f>
        <v>17721913.870000001</v>
      </c>
      <c r="K14" s="26">
        <f>K15+K16+K17</f>
        <v>35940770</v>
      </c>
    </row>
    <row r="15" spans="1:11" ht="18.75">
      <c r="A15" s="10" t="s">
        <v>49</v>
      </c>
      <c r="B15" s="4" t="s">
        <v>8</v>
      </c>
      <c r="C15" s="13" t="s">
        <v>11</v>
      </c>
      <c r="D15" s="20">
        <v>397751.9</v>
      </c>
      <c r="E15" s="25">
        <v>375483</v>
      </c>
      <c r="F15" s="11">
        <f t="shared" si="0"/>
        <v>0.94401308956663688</v>
      </c>
      <c r="G15" s="25">
        <v>2455737</v>
      </c>
      <c r="H15" s="28">
        <f t="shared" si="1"/>
        <v>6.1740421604522817</v>
      </c>
      <c r="I15" s="28">
        <f t="shared" si="2"/>
        <v>6.5402082118231721</v>
      </c>
      <c r="J15" s="29">
        <v>250000</v>
      </c>
      <c r="K15" s="29">
        <v>250000</v>
      </c>
    </row>
    <row r="16" spans="1:11" ht="18.75">
      <c r="A16" s="10" t="s">
        <v>26</v>
      </c>
      <c r="B16" s="4" t="s">
        <v>8</v>
      </c>
      <c r="C16" s="4" t="s">
        <v>22</v>
      </c>
      <c r="D16" s="20">
        <v>54955763.100000001</v>
      </c>
      <c r="E16" s="25">
        <v>94834644.969999999</v>
      </c>
      <c r="F16" s="11">
        <f t="shared" si="0"/>
        <v>1.7256542284279552</v>
      </c>
      <c r="G16" s="25">
        <v>28327378</v>
      </c>
      <c r="H16" s="28">
        <f t="shared" si="1"/>
        <v>0.51545782283933017</v>
      </c>
      <c r="I16" s="28">
        <f t="shared" si="2"/>
        <v>0.29870284228892391</v>
      </c>
      <c r="J16" s="29">
        <v>16854186</v>
      </c>
      <c r="K16" s="29">
        <v>35090770</v>
      </c>
    </row>
    <row r="17" spans="1:11" ht="18.75">
      <c r="A17" s="10" t="s">
        <v>27</v>
      </c>
      <c r="B17" s="4" t="s">
        <v>8</v>
      </c>
      <c r="C17" s="4" t="s">
        <v>28</v>
      </c>
      <c r="D17" s="20">
        <v>275500</v>
      </c>
      <c r="E17" s="25">
        <v>0</v>
      </c>
      <c r="F17" s="11">
        <f t="shared" si="0"/>
        <v>0</v>
      </c>
      <c r="G17" s="25">
        <v>600000</v>
      </c>
      <c r="H17" s="28">
        <f t="shared" si="1"/>
        <v>2.1778584392014517</v>
      </c>
      <c r="I17" s="28" t="str">
        <f t="shared" si="2"/>
        <v>=</v>
      </c>
      <c r="J17" s="29">
        <v>617727.87</v>
      </c>
      <c r="K17" s="29">
        <v>600000</v>
      </c>
    </row>
    <row r="18" spans="1:11" ht="18.75">
      <c r="A18" s="6" t="s">
        <v>29</v>
      </c>
      <c r="B18" s="7" t="s">
        <v>9</v>
      </c>
      <c r="C18" s="8" t="s">
        <v>46</v>
      </c>
      <c r="D18" s="19">
        <f>D19+D20+D21</f>
        <v>12680872.48</v>
      </c>
      <c r="E18" s="24">
        <f>E19+E20+E21</f>
        <v>151514281.92999998</v>
      </c>
      <c r="F18" s="9">
        <f t="shared" si="0"/>
        <v>11.948253731670675</v>
      </c>
      <c r="G18" s="24">
        <f>G19+G20+G21</f>
        <v>12322297.390000001</v>
      </c>
      <c r="H18" s="27">
        <f t="shared" si="1"/>
        <v>0.97172315307440105</v>
      </c>
      <c r="I18" s="27">
        <f t="shared" si="2"/>
        <v>8.1327629534573759E-2</v>
      </c>
      <c r="J18" s="26">
        <f t="shared" ref="J18:K18" si="4">J19+J20+J21</f>
        <v>15032124.83</v>
      </c>
      <c r="K18" s="26">
        <f t="shared" si="4"/>
        <v>12709969.449999999</v>
      </c>
    </row>
    <row r="19" spans="1:11" ht="18.75">
      <c r="A19" s="10" t="s">
        <v>30</v>
      </c>
      <c r="B19" s="4" t="s">
        <v>9</v>
      </c>
      <c r="C19" s="4" t="s">
        <v>4</v>
      </c>
      <c r="D19" s="20">
        <v>55737.96</v>
      </c>
      <c r="E19" s="25">
        <v>3000391.67</v>
      </c>
      <c r="F19" s="11">
        <f t="shared" si="0"/>
        <v>53.830310079522107</v>
      </c>
      <c r="G19" s="25">
        <v>124542</v>
      </c>
      <c r="H19" s="28">
        <f t="shared" si="1"/>
        <v>2.2344197742436216</v>
      </c>
      <c r="I19" s="28">
        <f t="shared" si="2"/>
        <v>4.1508580778055554E-2</v>
      </c>
      <c r="J19" s="29">
        <v>174542</v>
      </c>
      <c r="K19" s="29">
        <v>174542</v>
      </c>
    </row>
    <row r="20" spans="1:11" ht="18.75">
      <c r="A20" s="10" t="s">
        <v>31</v>
      </c>
      <c r="B20" s="4" t="s">
        <v>9</v>
      </c>
      <c r="C20" s="4" t="s">
        <v>5</v>
      </c>
      <c r="D20" s="20">
        <v>949770.04</v>
      </c>
      <c r="E20" s="25">
        <v>133382173</v>
      </c>
      <c r="F20" s="11">
        <f t="shared" si="0"/>
        <v>140.43628181828097</v>
      </c>
      <c r="G20" s="25">
        <v>1358837.29</v>
      </c>
      <c r="H20" s="28">
        <f t="shared" si="1"/>
        <v>1.4307013621950004</v>
      </c>
      <c r="I20" s="28">
        <f t="shared" si="2"/>
        <v>1.0187548001635871E-2</v>
      </c>
      <c r="J20" s="29">
        <v>1300000</v>
      </c>
      <c r="K20" s="29">
        <v>1300000</v>
      </c>
    </row>
    <row r="21" spans="1:11" ht="23.25" customHeight="1">
      <c r="A21" s="10" t="s">
        <v>50</v>
      </c>
      <c r="B21" s="12" t="s">
        <v>9</v>
      </c>
      <c r="C21" s="12" t="s">
        <v>6</v>
      </c>
      <c r="D21" s="20">
        <v>11675364.48</v>
      </c>
      <c r="E21" s="25">
        <v>15131717.26</v>
      </c>
      <c r="F21" s="11">
        <f t="shared" si="0"/>
        <v>1.2960381053560051</v>
      </c>
      <c r="G21" s="25">
        <v>10838918.1</v>
      </c>
      <c r="H21" s="28">
        <f t="shared" si="1"/>
        <v>0.92835800702985838</v>
      </c>
      <c r="I21" s="28">
        <f t="shared" si="2"/>
        <v>0.71630456172031332</v>
      </c>
      <c r="J21" s="29">
        <v>13557582.83</v>
      </c>
      <c r="K21" s="29">
        <v>11235427.449999999</v>
      </c>
    </row>
    <row r="22" spans="1:11" ht="18.75">
      <c r="A22" s="6" t="s">
        <v>32</v>
      </c>
      <c r="B22" s="7" t="s">
        <v>13</v>
      </c>
      <c r="C22" s="8" t="s">
        <v>46</v>
      </c>
      <c r="D22" s="19">
        <f>D23</f>
        <v>0</v>
      </c>
      <c r="E22" s="24">
        <f>E23</f>
        <v>7177</v>
      </c>
      <c r="F22" s="9" t="str">
        <f t="shared" si="0"/>
        <v>-</v>
      </c>
      <c r="G22" s="24">
        <f>G23</f>
        <v>7212</v>
      </c>
      <c r="H22" s="27" t="str">
        <f t="shared" si="1"/>
        <v>-</v>
      </c>
      <c r="I22" s="27">
        <f t="shared" si="2"/>
        <v>1.0048766894245507</v>
      </c>
      <c r="J22" s="26">
        <f>J23</f>
        <v>7212</v>
      </c>
      <c r="K22" s="26">
        <f>K23</f>
        <v>7212</v>
      </c>
    </row>
    <row r="23" spans="1:11" ht="18.75">
      <c r="A23" s="10" t="s">
        <v>33</v>
      </c>
      <c r="B23" s="4" t="s">
        <v>13</v>
      </c>
      <c r="C23" s="4" t="s">
        <v>13</v>
      </c>
      <c r="D23" s="20">
        <v>0</v>
      </c>
      <c r="E23" s="25">
        <v>7177</v>
      </c>
      <c r="F23" s="11" t="str">
        <f t="shared" si="0"/>
        <v>-</v>
      </c>
      <c r="G23" s="25">
        <v>7212</v>
      </c>
      <c r="H23" s="28" t="str">
        <f t="shared" si="1"/>
        <v>-</v>
      </c>
      <c r="I23" s="28">
        <f t="shared" si="2"/>
        <v>1.0048766894245507</v>
      </c>
      <c r="J23" s="29">
        <v>7212</v>
      </c>
      <c r="K23" s="29">
        <v>7212</v>
      </c>
    </row>
    <row r="24" spans="1:11" ht="18.75">
      <c r="A24" s="6" t="s">
        <v>34</v>
      </c>
      <c r="B24" s="7" t="s">
        <v>25</v>
      </c>
      <c r="C24" s="8" t="s">
        <v>46</v>
      </c>
      <c r="D24" s="19">
        <f>D25+D26</f>
        <v>5807151</v>
      </c>
      <c r="E24" s="24">
        <f>E25+E26</f>
        <v>5891577</v>
      </c>
      <c r="F24" s="9">
        <f t="shared" si="0"/>
        <v>1.0145382821972426</v>
      </c>
      <c r="G24" s="24">
        <f>G25+G26</f>
        <v>0</v>
      </c>
      <c r="H24" s="27">
        <f t="shared" si="1"/>
        <v>0</v>
      </c>
      <c r="I24" s="27">
        <f t="shared" si="2"/>
        <v>0</v>
      </c>
      <c r="J24" s="26">
        <f>J25+J26</f>
        <v>0</v>
      </c>
      <c r="K24" s="26">
        <f>K25+K26</f>
        <v>0</v>
      </c>
    </row>
    <row r="25" spans="1:11" ht="18.75">
      <c r="A25" s="10" t="s">
        <v>35</v>
      </c>
      <c r="B25" s="4" t="s">
        <v>25</v>
      </c>
      <c r="C25" s="4" t="s">
        <v>4</v>
      </c>
      <c r="D25" s="20">
        <v>5807151</v>
      </c>
      <c r="E25" s="25">
        <v>5891577</v>
      </c>
      <c r="F25" s="11">
        <f t="shared" si="0"/>
        <v>1.0145382821972426</v>
      </c>
      <c r="G25" s="25">
        <v>0</v>
      </c>
      <c r="H25" s="28">
        <f t="shared" si="1"/>
        <v>0</v>
      </c>
      <c r="I25" s="28">
        <f t="shared" si="2"/>
        <v>0</v>
      </c>
      <c r="J25" s="29">
        <v>0</v>
      </c>
      <c r="K25" s="29">
        <v>0</v>
      </c>
    </row>
    <row r="26" spans="1:11" ht="18.75">
      <c r="A26" s="10" t="s">
        <v>36</v>
      </c>
      <c r="B26" s="4" t="s">
        <v>25</v>
      </c>
      <c r="C26" s="4" t="s">
        <v>8</v>
      </c>
      <c r="D26" s="20">
        <v>0</v>
      </c>
      <c r="E26" s="25">
        <v>0</v>
      </c>
      <c r="F26" s="11" t="str">
        <f t="shared" si="0"/>
        <v>-</v>
      </c>
      <c r="G26" s="25">
        <v>0</v>
      </c>
      <c r="H26" s="28" t="str">
        <f t="shared" si="1"/>
        <v>-</v>
      </c>
      <c r="I26" s="28" t="str">
        <f t="shared" si="2"/>
        <v>=</v>
      </c>
      <c r="J26" s="29">
        <v>0</v>
      </c>
      <c r="K26" s="29">
        <v>0</v>
      </c>
    </row>
    <row r="27" spans="1:11" ht="18.75">
      <c r="A27" s="6" t="s">
        <v>37</v>
      </c>
      <c r="B27" s="7" t="s">
        <v>23</v>
      </c>
      <c r="C27" s="8" t="s">
        <v>46</v>
      </c>
      <c r="D27" s="19">
        <f>D28</f>
        <v>43723.02</v>
      </c>
      <c r="E27" s="24">
        <f>E28</f>
        <v>45472</v>
      </c>
      <c r="F27" s="9">
        <f t="shared" si="0"/>
        <v>1.0400013539778361</v>
      </c>
      <c r="G27" s="24">
        <f>G28</f>
        <v>47290.559999999998</v>
      </c>
      <c r="H27" s="27">
        <f t="shared" si="1"/>
        <v>1.0815940893378362</v>
      </c>
      <c r="I27" s="27">
        <f t="shared" si="2"/>
        <v>1.0399929627023223</v>
      </c>
      <c r="J27" s="26">
        <f>J28</f>
        <v>49182.239999999998</v>
      </c>
      <c r="K27" s="26">
        <f>K28</f>
        <v>51149.55</v>
      </c>
    </row>
    <row r="28" spans="1:11" ht="18.75">
      <c r="A28" s="10" t="s">
        <v>38</v>
      </c>
      <c r="B28" s="4" t="s">
        <v>23</v>
      </c>
      <c r="C28" s="4" t="s">
        <v>4</v>
      </c>
      <c r="D28" s="20">
        <v>43723.02</v>
      </c>
      <c r="E28" s="25">
        <v>45472</v>
      </c>
      <c r="F28" s="11">
        <f t="shared" si="0"/>
        <v>1.0400013539778361</v>
      </c>
      <c r="G28" s="25">
        <v>47290.559999999998</v>
      </c>
      <c r="H28" s="28">
        <f t="shared" si="1"/>
        <v>1.0815940893378362</v>
      </c>
      <c r="I28" s="28">
        <f t="shared" si="2"/>
        <v>1.0399929627023223</v>
      </c>
      <c r="J28" s="29">
        <v>49182.239999999998</v>
      </c>
      <c r="K28" s="29">
        <v>51149.55</v>
      </c>
    </row>
    <row r="29" spans="1:11" ht="18.75">
      <c r="A29" s="6" t="s">
        <v>39</v>
      </c>
      <c r="B29" s="7" t="s">
        <v>15</v>
      </c>
      <c r="C29" s="8" t="s">
        <v>46</v>
      </c>
      <c r="D29" s="19">
        <f>D30+D31</f>
        <v>0</v>
      </c>
      <c r="E29" s="24">
        <f>E30+E31</f>
        <v>7177</v>
      </c>
      <c r="F29" s="9" t="str">
        <f t="shared" si="0"/>
        <v>-</v>
      </c>
      <c r="G29" s="24">
        <f>G30+G31</f>
        <v>7212</v>
      </c>
      <c r="H29" s="27" t="str">
        <f t="shared" si="1"/>
        <v>-</v>
      </c>
      <c r="I29" s="27">
        <f t="shared" si="2"/>
        <v>1.0048766894245507</v>
      </c>
      <c r="J29" s="24">
        <f>J30+J31</f>
        <v>7212</v>
      </c>
      <c r="K29" s="26">
        <f t="shared" ref="K29" si="5">K30+K31</f>
        <v>7212</v>
      </c>
    </row>
    <row r="30" spans="1:11" ht="18.75">
      <c r="A30" s="10" t="s">
        <v>40</v>
      </c>
      <c r="B30" s="4" t="s">
        <v>15</v>
      </c>
      <c r="C30" s="4" t="s">
        <v>4</v>
      </c>
      <c r="D30" s="20">
        <v>0</v>
      </c>
      <c r="E30" s="25">
        <v>0</v>
      </c>
      <c r="F30" s="11" t="str">
        <f t="shared" si="0"/>
        <v>-</v>
      </c>
      <c r="G30" s="25">
        <v>0</v>
      </c>
      <c r="H30" s="28" t="str">
        <f t="shared" si="1"/>
        <v>-</v>
      </c>
      <c r="I30" s="28" t="str">
        <f t="shared" si="2"/>
        <v>=</v>
      </c>
      <c r="J30" s="29">
        <v>0</v>
      </c>
      <c r="K30" s="29">
        <v>0</v>
      </c>
    </row>
    <row r="31" spans="1:11" ht="18.75">
      <c r="A31" s="10" t="s">
        <v>41</v>
      </c>
      <c r="B31" s="4" t="s">
        <v>15</v>
      </c>
      <c r="C31" s="4" t="s">
        <v>5</v>
      </c>
      <c r="D31" s="20">
        <v>0</v>
      </c>
      <c r="E31" s="25">
        <v>7177</v>
      </c>
      <c r="F31" s="11" t="str">
        <f t="shared" si="0"/>
        <v>-</v>
      </c>
      <c r="G31" s="25">
        <v>7212</v>
      </c>
      <c r="H31" s="28" t="str">
        <f t="shared" ref="H31:H32" si="6">IFERROR(G31/D31,"-")</f>
        <v>-</v>
      </c>
      <c r="I31" s="28">
        <f t="shared" ref="I31:I32" si="7">IFERROR(G31/E31,"=")</f>
        <v>1.0048766894245507</v>
      </c>
      <c r="J31" s="29">
        <v>7212</v>
      </c>
      <c r="K31" s="29">
        <v>7212</v>
      </c>
    </row>
    <row r="32" spans="1:11" s="2" customFormat="1" ht="34.5" customHeight="1">
      <c r="A32" s="14" t="s">
        <v>42</v>
      </c>
      <c r="B32" s="15"/>
      <c r="C32" s="15"/>
      <c r="D32" s="19">
        <f>D4+D10+D12+D14+D18+D22+D24+D27+D29</f>
        <v>74844341</v>
      </c>
      <c r="E32" s="26">
        <f>E4+E10+E12+E14+E18+E22+E24+E27+E29</f>
        <v>253487066.89999998</v>
      </c>
      <c r="F32" s="9">
        <f t="shared" ref="F32" si="8">IFERROR(E32/D32,"-")</f>
        <v>3.3868568219472994</v>
      </c>
      <c r="G32" s="24">
        <f>G4+G10+G12+G14+G18+G22+G24+G27+G29</f>
        <v>44673317.950000003</v>
      </c>
      <c r="H32" s="27">
        <f t="shared" si="6"/>
        <v>0.59688304223294586</v>
      </c>
      <c r="I32" s="27">
        <f t="shared" si="7"/>
        <v>0.17623509749956401</v>
      </c>
      <c r="J32" s="24">
        <f>J4+J10+J12+J14+J18+J22+J24+J27+J29</f>
        <v>34374711.440000005</v>
      </c>
      <c r="K32" s="24">
        <f>K4+K10+K12+K14+K18+K22+K24+K27+K29</f>
        <v>50997104</v>
      </c>
    </row>
    <row r="33" spans="1:11" ht="18.75">
      <c r="A33" s="16"/>
      <c r="B33" s="16"/>
      <c r="C33" s="16"/>
      <c r="D33" s="16"/>
      <c r="E33" s="17"/>
      <c r="F33" s="17"/>
      <c r="G33" s="17"/>
      <c r="H33" s="17"/>
      <c r="I33" s="17"/>
      <c r="J33" s="17"/>
      <c r="K33" s="17"/>
    </row>
    <row r="34" spans="1:11" ht="18.75">
      <c r="A34" s="16"/>
      <c r="B34" s="16"/>
      <c r="C34" s="16"/>
      <c r="D34" s="16"/>
      <c r="E34" s="18"/>
      <c r="F34" s="17"/>
      <c r="G34" s="17"/>
      <c r="H34" s="17"/>
      <c r="I34" s="17"/>
      <c r="J34" s="17"/>
      <c r="K34" s="17"/>
    </row>
    <row r="35" spans="1:11" ht="18.75">
      <c r="A35" s="16"/>
      <c r="B35" s="16"/>
      <c r="C35" s="16"/>
      <c r="D35" s="16"/>
      <c r="E35" s="17"/>
      <c r="F35" s="17"/>
      <c r="G35" s="17"/>
      <c r="H35" s="17"/>
      <c r="I35" s="17"/>
      <c r="J35" s="17"/>
      <c r="K35" s="17"/>
    </row>
  </sheetData>
  <autoFilter ref="A3:K32"/>
  <mergeCells count="1">
    <mergeCell ref="A1:K1"/>
  </mergeCells>
  <pageMargins left="0.31496062992125984" right="0.39370078740157483" top="0.27559055118110237" bottom="0.47244094488188981" header="0.27559055118110237" footer="0.31496062992125984"/>
  <pageSetup paperSize="9" scale="53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Пользователь</cp:lastModifiedBy>
  <cp:lastPrinted>2021-11-05T12:56:30Z</cp:lastPrinted>
  <dcterms:created xsi:type="dcterms:W3CDTF">2017-03-14T06:28:47Z</dcterms:created>
  <dcterms:modified xsi:type="dcterms:W3CDTF">2022-12-09T12:56:50Z</dcterms:modified>
</cp:coreProperties>
</file>